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</sheets>
  <calcPr calcId="171027"/>
</workbook>
</file>

<file path=xl/sharedStrings.xml><?xml version="1.0" encoding="utf-8"?>
<sst xmlns="http://schemas.openxmlformats.org/spreadsheetml/2006/main" count="32" uniqueCount="32">
  <si>
    <t>Supplier Price Comparison</t>
  </si>
  <si>
    <t>Put each supplier’s unit price in their column. The cheapest is picked per line, and the summary shows whether splitting the order beats using one supplier.</t>
  </si>
  <si>
    <t>Item</t>
  </si>
  <si>
    <t>Qty</t>
  </si>
  <si>
    <t>Supplier A</t>
  </si>
  <si>
    <t>Supplier B</t>
  </si>
  <si>
    <t>Supplier C</t>
  </si>
  <si>
    <t>Cheapest</t>
  </si>
  <si>
    <t>Best unit price</t>
  </si>
  <si>
    <t>Line total</t>
  </si>
  <si>
    <t>Saving vs dearest</t>
  </si>
  <si>
    <t>A4 copier paper (box of 5 reams)</t>
  </si>
  <si>
    <t>Black toner cartridge</t>
  </si>
  <si>
    <t>Blue ballpoint pens (box of 50)</t>
  </si>
  <si>
    <t>Lever arch files (pack of 10)</t>
  </si>
  <si>
    <t>Packing tape (pack of 6)</t>
  </si>
  <si>
    <t>Padded envelopes (box of 100)</t>
  </si>
  <si>
    <t>Whiteboard markers (pack of 12)</t>
  </si>
  <si>
    <t>Desk sanitiser (5 litre)</t>
  </si>
  <si>
    <t>Copier staples (box of 5000)</t>
  </si>
  <si>
    <t>Recycling sacks (roll of 50)</t>
  </si>
  <si>
    <t>Order total</t>
  </si>
  <si>
    <t>What to buy</t>
  </si>
  <si>
    <t>Whole order from Supplier A</t>
  </si>
  <si>
    <t>Whole order from Supplier B</t>
  </si>
  <si>
    <t>Whole order from Supplier C</t>
  </si>
  <si>
    <t>Cheapest single supplier</t>
  </si>
  <si>
    <t>Best price on every line</t>
  </si>
  <si>
    <t>Saved by splitting the order</t>
  </si>
  <si>
    <t>Lines where A wins</t>
  </si>
  <si>
    <t>Lines where B wins</t>
  </si>
  <si>
    <t>Lines where C wins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</si>
</sst>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9"/>
    </font>
    <font>
      <b/>
      <color rgb="FFFFFFFF"/>
      <sz val="10"/>
    </font>
    <font>
      <color rgb="FF0F172A"/>
      <sz val="10"/>
    </font>
    <font>
      <b/>
      <color rgb="FF0F172A"/>
      <sz val="10"/>
    </font>
    <font>
      <b/>
      <color rgb="FF166534"/>
      <sz val="11"/>
    </font>
    <font>
      <color rgb="FF64748B"/>
      <sz val="10"/>
    </font>
    <font>
      <b/>
      <color rgb="FF64748B"/>
      <sz val="10"/>
    </font>
    <font>
      <b/>
      <color rgb="FF166534"/>
      <sz val="10"/>
    </font>
  </fonts>
  <fills count="6">
    <fill>
      <patternFill patternType="none"/>
    </fill>
    <fill>
      <patternFill patternType="gray125"/>
    </fill>
    <fill>
      <patternFill patternType="solid">
        <fgColor rgb="FF15803D"/>
      </patternFill>
    </fill>
    <fill>
      <patternFill patternType="solid">
        <fgColor rgb="FF1E293B"/>
      </patternFill>
    </fill>
    <fill>
      <patternFill patternType="solid">
        <fgColor rgb="FFF8FAFC"/>
      </patternFill>
    </fill>
    <fill>
      <patternFill patternType="solid">
        <fgColor rgb="FFF0FDF4"/>
      </patternFill>
    </fill>
  </fills>
  <borders count="5">
    <border>
      <left/>
      <right/>
      <top/>
      <bottom/>
      <diagonal/>
    </border>
    <border>
      <left style="thin">
        <color rgb="FF1E293B"/>
      </left>
      <right style="thin">
        <color rgb="FF1E293B"/>
      </right>
      <top style="thin">
        <color rgb="FF1E293B"/>
      </top>
      <bottom style="thin">
        <color rgb="FF1E293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medium">
        <color rgb="FF15803D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indent="1"/>
    </xf>
    <xf numFmtId="3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indent="1"/>
    </xf>
    <xf numFmtId="3" fontId="4" fillId="4" borderId="2" xfId="0" applyNumberFormat="1" applyFont="1" applyFill="1" applyBorder="1" applyAlignment="1">
      <alignment horizontal="right" vertical="center"/>
    </xf>
    <xf numFmtId="4" fontId="4" fillId="4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 indent="1"/>
    </xf>
    <xf numFmtId="3" fontId="5" fillId="5" borderId="3" xfId="0" applyNumberFormat="1" applyFont="1" applyFill="1" applyBorder="1" applyAlignment="1">
      <alignment horizontal="right" vertical="center"/>
    </xf>
    <xf numFmtId="4" fontId="5" fillId="5" borderId="3" xfId="0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 indent="1"/>
    </xf>
    <xf numFmtId="4" fontId="5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indent="1"/>
    </xf>
    <xf numFmtId="4" fontId="9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8" customWidth="1"/>
    <col min="3" max="6" width="13" customWidth="1"/>
    <col min="7" max="7" width="15" customWidth="1"/>
    <col min="8" max="8" width="14" customWidth="1"/>
    <col min="9" max="9" width="16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4" customHeight="1" spans="1:9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</row>
    <row r="5" ht="18" customHeight="1" spans="1:9" x14ac:dyDescent="0.25">
      <c r="A5" s="6" t="s">
        <v>11</v>
      </c>
      <c r="B5" s="7">
        <v>12</v>
      </c>
      <c r="C5" s="8">
        <v>18.4</v>
      </c>
      <c r="D5" s="8">
        <v>17.95</v>
      </c>
      <c r="E5" s="8">
        <v>19.2</v>
      </c>
      <c r="F5" s="9">
        <f>IFERROR(INDEX($C$4:$E$4,1,MATCH(MIN(C5:E5),C5:E5,0)),"")</f>
      </c>
      <c r="G5" s="8">
        <f>MIN(C5:E5)</f>
      </c>
      <c r="H5" s="8">
        <f>B5*G5</f>
      </c>
      <c r="I5" s="8">
        <f>(MAX(C5:E5)-MIN(C5:E5))*B5</f>
      </c>
    </row>
    <row r="6" ht="18" customHeight="1" spans="1:9" x14ac:dyDescent="0.25">
      <c r="A6" s="10" t="s">
        <v>12</v>
      </c>
      <c r="B6" s="11">
        <v>6</v>
      </c>
      <c r="C6" s="12">
        <v>62</v>
      </c>
      <c r="D6" s="12">
        <v>68.5</v>
      </c>
      <c r="E6" s="12">
        <v>59.75</v>
      </c>
      <c r="F6" s="13">
        <f>IFERROR(INDEX($C$4:$E$4,1,MATCH(MIN(C6:E6),C6:E6,0)),"")</f>
      </c>
      <c r="G6" s="12">
        <f>MIN(C6:E6)</f>
      </c>
      <c r="H6" s="12">
        <f>B6*G6</f>
      </c>
      <c r="I6" s="12">
        <f>(MAX(C6:E6)-MIN(C6:E6))*B6</f>
      </c>
    </row>
    <row r="7" ht="18" customHeight="1" spans="1:9" x14ac:dyDescent="0.25">
      <c r="A7" s="6" t="s">
        <v>13</v>
      </c>
      <c r="B7" s="7">
        <v>8</v>
      </c>
      <c r="C7" s="8">
        <v>9.4</v>
      </c>
      <c r="D7" s="8">
        <v>8.75</v>
      </c>
      <c r="E7" s="8">
        <v>9.1</v>
      </c>
      <c r="F7" s="9">
        <f>IFERROR(INDEX($C$4:$E$4,1,MATCH(MIN(C7:E7),C7:E7,0)),"")</f>
      </c>
      <c r="G7" s="8">
        <f>MIN(C7:E7)</f>
      </c>
      <c r="H7" s="8">
        <f>B7*G7</f>
      </c>
      <c r="I7" s="8">
        <f>(MAX(C7:E7)-MIN(C7:E7))*B7</f>
      </c>
    </row>
    <row r="8" ht="18" customHeight="1" spans="1:9" x14ac:dyDescent="0.25">
      <c r="A8" s="10" t="s">
        <v>14</v>
      </c>
      <c r="B8" s="11">
        <v>10</v>
      </c>
      <c r="C8" s="12">
        <v>14.2</v>
      </c>
      <c r="D8" s="12">
        <v>15.6</v>
      </c>
      <c r="E8" s="12">
        <v>13.85</v>
      </c>
      <c r="F8" s="13">
        <f>IFERROR(INDEX($C$4:$E$4,1,MATCH(MIN(C8:E8),C8:E8,0)),"")</f>
      </c>
      <c r="G8" s="12">
        <f>MIN(C8:E8)</f>
      </c>
      <c r="H8" s="12">
        <f>B8*G8</f>
      </c>
      <c r="I8" s="12">
        <f>(MAX(C8:E8)-MIN(C8:E8))*B8</f>
      </c>
    </row>
    <row r="9" ht="18" customHeight="1" spans="1:9" x14ac:dyDescent="0.25">
      <c r="A9" s="6" t="s">
        <v>15</v>
      </c>
      <c r="B9" s="7">
        <v>15</v>
      </c>
      <c r="C9" s="8">
        <v>11.9</v>
      </c>
      <c r="D9" s="8">
        <v>10.4</v>
      </c>
      <c r="E9" s="8">
        <v>11.25</v>
      </c>
      <c r="F9" s="9">
        <f>IFERROR(INDEX($C$4:$E$4,1,MATCH(MIN(C9:E9),C9:E9,0)),"")</f>
      </c>
      <c r="G9" s="8">
        <f>MIN(C9:E9)</f>
      </c>
      <c r="H9" s="8">
        <f>B9*G9</f>
      </c>
      <c r="I9" s="8">
        <f>(MAX(C9:E9)-MIN(C9:E9))*B9</f>
      </c>
    </row>
    <row r="10" ht="18" customHeight="1" spans="1:9" x14ac:dyDescent="0.25">
      <c r="A10" s="10" t="s">
        <v>16</v>
      </c>
      <c r="B10" s="11">
        <v>9</v>
      </c>
      <c r="C10" s="12">
        <v>24.75</v>
      </c>
      <c r="D10" s="12">
        <v>26</v>
      </c>
      <c r="E10" s="12">
        <v>23.4</v>
      </c>
      <c r="F10" s="13">
        <f>IFERROR(INDEX($C$4:$E$4,1,MATCH(MIN(C10:E10),C10:E10,0)),"")</f>
      </c>
      <c r="G10" s="12">
        <f>MIN(C10:E10)</f>
      </c>
      <c r="H10" s="12">
        <f>B10*G10</f>
      </c>
      <c r="I10" s="12">
        <f>(MAX(C10:E10)-MIN(C10:E10))*B10</f>
      </c>
    </row>
    <row r="11" ht="18" customHeight="1" spans="1:9" x14ac:dyDescent="0.25">
      <c r="A11" s="6" t="s">
        <v>17</v>
      </c>
      <c r="B11" s="7">
        <v>5</v>
      </c>
      <c r="C11" s="8">
        <v>12.6</v>
      </c>
      <c r="D11" s="8">
        <v>11.85</v>
      </c>
      <c r="E11" s="8">
        <v>12.1</v>
      </c>
      <c r="F11" s="9">
        <f>IFERROR(INDEX($C$4:$E$4,1,MATCH(MIN(C11:E11),C11:E11,0)),"")</f>
      </c>
      <c r="G11" s="8">
        <f>MIN(C11:E11)</f>
      </c>
      <c r="H11" s="8">
        <f>B11*G11</f>
      </c>
      <c r="I11" s="8">
        <f>(MAX(C11:E11)-MIN(C11:E11))*B11</f>
      </c>
    </row>
    <row r="12" ht="18" customHeight="1" spans="1:9" x14ac:dyDescent="0.25">
      <c r="A12" s="10" t="s">
        <v>18</v>
      </c>
      <c r="B12" s="11">
        <v>7</v>
      </c>
      <c r="C12" s="12">
        <v>16.3</v>
      </c>
      <c r="D12" s="12">
        <v>17.4</v>
      </c>
      <c r="E12" s="12">
        <v>15.95</v>
      </c>
      <c r="F12" s="13">
        <f>IFERROR(INDEX($C$4:$E$4,1,MATCH(MIN(C12:E12),C12:E12,0)),"")</f>
      </c>
      <c r="G12" s="12">
        <f>MIN(C12:E12)</f>
      </c>
      <c r="H12" s="12">
        <f>B12*G12</f>
      </c>
      <c r="I12" s="12">
        <f>(MAX(C12:E12)-MIN(C12:E12))*B12</f>
      </c>
    </row>
    <row r="13" ht="18" customHeight="1" spans="1:9" x14ac:dyDescent="0.25">
      <c r="A13" s="6" t="s">
        <v>19</v>
      </c>
      <c r="B13" s="7">
        <v>4</v>
      </c>
      <c r="C13" s="8">
        <v>7.85</v>
      </c>
      <c r="D13" s="8">
        <v>7.2</v>
      </c>
      <c r="E13" s="8">
        <v>8.05</v>
      </c>
      <c r="F13" s="9">
        <f>IFERROR(INDEX($C$4:$E$4,1,MATCH(MIN(C13:E13),C13:E13,0)),"")</f>
      </c>
      <c r="G13" s="8">
        <f>MIN(C13:E13)</f>
      </c>
      <c r="H13" s="8">
        <f>B13*G13</f>
      </c>
      <c r="I13" s="8">
        <f>(MAX(C13:E13)-MIN(C13:E13))*B13</f>
      </c>
    </row>
    <row r="14" ht="18" customHeight="1" spans="1:9" x14ac:dyDescent="0.25">
      <c r="A14" s="10" t="s">
        <v>20</v>
      </c>
      <c r="B14" s="11">
        <v>11</v>
      </c>
      <c r="C14" s="12">
        <v>19.5</v>
      </c>
      <c r="D14" s="12">
        <v>21</v>
      </c>
      <c r="E14" s="12">
        <v>18.6</v>
      </c>
      <c r="F14" s="13">
        <f>IFERROR(INDEX($C$4:$E$4,1,MATCH(MIN(C14:E14),C14:E14,0)),"")</f>
      </c>
      <c r="G14" s="12">
        <f>MIN(C14:E14)</f>
      </c>
      <c r="H14" s="12">
        <f>B14*G14</f>
      </c>
      <c r="I14" s="12">
        <f>(MAX(C14:E14)-MIN(C14:E14))*B14</f>
      </c>
    </row>
    <row r="15" ht="20" customHeight="1" spans="1:9" x14ac:dyDescent="0.25">
      <c r="A15" s="14" t="s">
        <v>21</v>
      </c>
      <c r="B15" s="15">
        <f>SUM(B5:B14)</f>
      </c>
      <c r="C15" s="16">
        <f>SUMPRODUCT($B$5:$B$14,C5:C14)</f>
      </c>
      <c r="D15" s="16">
        <f>SUMPRODUCT($B$5:$B$14,D5:D14)</f>
      </c>
      <c r="E15" s="16">
        <f>SUMPRODUCT($B$5:$B$14,E5:E14)</f>
      </c>
      <c r="F15" s="17"/>
      <c r="G15" s="16"/>
      <c r="H15" s="16">
        <f>SUM(H5:H14)</f>
      </c>
      <c r="I15" s="16">
        <f>SUM(I5:I14)</f>
      </c>
    </row>
    <row r="16" ht="8" customHeight="1" x14ac:dyDescent="0.25"/>
    <row r="17" ht="22" customHeight="1" spans="1:1" x14ac:dyDescent="0.25">
      <c r="A17" s="18" t="s">
        <v>22</v>
      </c>
    </row>
    <row r="18" ht="18" customHeight="1" spans="1:8" x14ac:dyDescent="0.25">
      <c r="A18" s="19" t="s">
        <v>23</v>
      </c>
      <c r="H18" s="20">
        <f>SUMPRODUCT($B$5:$B$14,C5:C14)</f>
      </c>
    </row>
    <row r="19" ht="18" customHeight="1" spans="1:8" x14ac:dyDescent="0.25">
      <c r="A19" s="19" t="s">
        <v>24</v>
      </c>
      <c r="H19" s="20">
        <f>SUMPRODUCT($B$5:$B$14,D5:D14)</f>
      </c>
    </row>
    <row r="20" ht="18" customHeight="1" spans="1:8" x14ac:dyDescent="0.25">
      <c r="A20" s="19" t="s">
        <v>25</v>
      </c>
      <c r="H20" s="20">
        <f>SUMPRODUCT($B$5:$B$14,E5:E14)</f>
      </c>
    </row>
    <row r="21" ht="18" customHeight="1" spans="1:8" x14ac:dyDescent="0.25">
      <c r="A21" s="19" t="s">
        <v>26</v>
      </c>
      <c r="H21" s="20">
        <f>MIN(SUMPRODUCT($B$5:$B$14,C5:C14),SUMPRODUCT($B$5:$B$14,D5:D14),SUMPRODUCT($B$5:$B$14,E5:E14))</f>
      </c>
    </row>
    <row r="22" ht="18" customHeight="1" spans="1:8" x14ac:dyDescent="0.25">
      <c r="A22" s="21" t="s">
        <v>27</v>
      </c>
      <c r="H22" s="22">
        <f>SUM(H5:H14)</f>
      </c>
    </row>
    <row r="23" ht="18" customHeight="1" spans="1:8" x14ac:dyDescent="0.25">
      <c r="A23" s="19" t="s">
        <v>28</v>
      </c>
      <c r="H23" s="20">
        <f>MIN(SUMPRODUCT($B$5:$B$14,C5:C14),SUMPRODUCT($B$5:$B$14,D5:D14),SUMPRODUCT($B$5:$B$14,E5:E14))-SUM(H5:H14)</f>
      </c>
    </row>
    <row r="24" ht="18" customHeight="1" spans="1:8" x14ac:dyDescent="0.25">
      <c r="A24" s="19" t="s">
        <v>29</v>
      </c>
      <c r="H24" s="23">
        <f>COUNTIF(F5:F14,"Supplier A")</f>
      </c>
    </row>
    <row r="25" ht="18" customHeight="1" spans="1:8" x14ac:dyDescent="0.25">
      <c r="A25" s="19" t="s">
        <v>30</v>
      </c>
      <c r="H25" s="23">
        <f>COUNTIF(F5:F14,"Supplier B")</f>
      </c>
    </row>
    <row r="26" ht="18" customHeight="1" spans="1:8" x14ac:dyDescent="0.25">
      <c r="A26" s="19" t="s">
        <v>31</v>
      </c>
      <c r="H26" s="23">
        <f>COUNTIF(F5:F14,"Supplier C")</f>
      </c>
    </row>
  </sheetData>
  <autoFilter ref="A4:I4"/>
  <mergeCells count="2">
    <mergeCell ref="A1:I1"/>
    <mergeCell ref="A2:I2"/>
  </mergeCell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ExcelErrorFinder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