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4"/>
  </sheets>
  <calcPr calcId="171027"/>
</workbook>
</file>

<file path=xl/sharedStrings.xml><?xml version="1.0" encoding="utf-8"?>
<sst xmlns="http://schemas.openxmlformats.org/spreadsheetml/2006/main" count="51" uniqueCount="39">
  <si>
    <t>Invoice Payment Tracker</t>
  </si>
  <si>
    <t>Set your payment terms in the box below the table — every due date follows from it. Days late counts from today, so it is right every time you open the file.</t>
  </si>
  <si>
    <t>Invoice</t>
  </si>
  <si>
    <t>Customer</t>
  </si>
  <si>
    <t>Issued</t>
  </si>
  <si>
    <t>Due</t>
  </si>
  <si>
    <t>Amount</t>
  </si>
  <si>
    <t>Paid?</t>
  </si>
  <si>
    <t>Outstanding</t>
  </si>
  <si>
    <t>Days late</t>
  </si>
  <si>
    <t>INV-1041</t>
  </si>
  <si>
    <t>Harper Ltd</t>
  </si>
  <si>
    <t>Yes</t>
  </si>
  <si>
    <t>INV-1042</t>
  </si>
  <si>
    <t>Blake &amp; Co</t>
  </si>
  <si>
    <t>INV-1043</t>
  </si>
  <si>
    <t>Nyland Group</t>
  </si>
  <si>
    <t>No</t>
  </si>
  <si>
    <t>INV-1044</t>
  </si>
  <si>
    <t>INV-1045</t>
  </si>
  <si>
    <t>Prior &amp; Sons</t>
  </si>
  <si>
    <t>INV-1046</t>
  </si>
  <si>
    <t>Cawley Design</t>
  </si>
  <si>
    <t>INV-1047</t>
  </si>
  <si>
    <t>INV-1048</t>
  </si>
  <si>
    <t>INV-1049</t>
  </si>
  <si>
    <t>Redmayne Ltd</t>
  </si>
  <si>
    <t>INV-1050</t>
  </si>
  <si>
    <t>Totals</t>
  </si>
  <si>
    <t>Settings</t>
  </si>
  <si>
    <t>Payment terms (days from issue)</t>
  </si>
  <si>
    <t>Where you stand</t>
  </si>
  <si>
    <t>Total invoiced</t>
  </si>
  <si>
    <t>Paid</t>
  </si>
  <si>
    <t>Still outstanding</t>
  </si>
  <si>
    <t>Invoices unpaid</t>
  </si>
  <si>
    <t>Invoices past due</t>
  </si>
  <si>
    <t>Value past due</t>
  </si>
  <si>
    <t>Worst delay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</si>
</sst>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9"/>
    </font>
    <font>
      <b/>
      <color rgb="FFFFFFFF"/>
      <sz val="10"/>
    </font>
    <font>
      <color rgb="FF0F172A"/>
      <sz val="10"/>
    </font>
    <font>
      <b/>
      <color rgb="FF0F172A"/>
      <sz val="10"/>
    </font>
    <font>
      <b/>
      <color rgb="FF166534"/>
      <sz val="11"/>
    </font>
    <font>
      <color rgb="FF64748B"/>
      <sz val="10"/>
    </font>
    <font>
      <b/>
      <color rgb="FF64748B"/>
      <sz val="10"/>
    </font>
    <font>
      <b/>
      <color rgb="FF166534"/>
      <sz val="10"/>
    </font>
  </fonts>
  <fills count="6">
    <fill>
      <patternFill patternType="none"/>
    </fill>
    <fill>
      <patternFill patternType="gray125"/>
    </fill>
    <fill>
      <patternFill patternType="solid">
        <fgColor rgb="FF15803D"/>
      </patternFill>
    </fill>
    <fill>
      <patternFill patternType="solid">
        <fgColor rgb="FF1E293B"/>
      </patternFill>
    </fill>
    <fill>
      <patternFill patternType="solid">
        <fgColor rgb="FFF8FAFC"/>
      </patternFill>
    </fill>
    <fill>
      <patternFill patternType="solid">
        <fgColor rgb="FFF0FDF4"/>
      </patternFill>
    </fill>
  </fills>
  <borders count="6">
    <border>
      <left/>
      <right/>
      <top/>
      <bottom/>
      <diagonal/>
    </border>
    <border>
      <left style="thin">
        <color rgb="FF1E293B"/>
      </left>
      <right style="thin">
        <color rgb="FF1E293B"/>
      </right>
      <top style="thin">
        <color rgb="FF1E293B"/>
      </top>
      <bottom style="thin">
        <color rgb="FF1E293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medium">
        <color rgb="FF15803D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16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indent="1"/>
    </xf>
    <xf numFmtId="164" fontId="4" fillId="4" borderId="2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 indent="1"/>
    </xf>
    <xf numFmtId="164" fontId="5" fillId="5" borderId="3" xfId="0" applyNumberFormat="1" applyFont="1" applyFill="1" applyBorder="1" applyAlignment="1">
      <alignment horizontal="center" vertical="center"/>
    </xf>
    <xf numFmtId="4" fontId="5" fillId="5" borderId="3" xfId="0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vertical="center" indent="1"/>
    </xf>
    <xf numFmtId="0" fontId="5" fillId="5" borderId="4" xfId="0" applyFont="1" applyFill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indent="1"/>
    </xf>
    <xf numFmtId="4" fontId="9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4">
    <dxf>
      <font>
        <b/>
        <color rgb="FF15803D"/>
      </font>
    </dxf>
    <dxf>
      <font>
        <color rgb="FFDC2626"/>
      </font>
    </dxf>
    <dxf>
      <font>
        <b/>
        <color rgb="FF15803D"/>
      </font>
    </dxf>
    <dxf>
      <font>
        <b/>
        <color rgb="FFB4530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4" width="13" customWidth="1"/>
    <col min="5" max="5" width="14" customWidth="1"/>
    <col min="6" max="6" width="10" customWidth="1"/>
    <col min="7" max="7" width="14" customWidth="1"/>
    <col min="8" max="8" width="1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4" customHeight="1" spans="1:8" x14ac:dyDescent="0.25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3" t="s">
        <v>7</v>
      </c>
      <c r="G4" s="5" t="s">
        <v>8</v>
      </c>
      <c r="H4" s="5" t="s">
        <v>9</v>
      </c>
    </row>
    <row r="5" ht="18" customHeight="1" spans="1:8" x14ac:dyDescent="0.25">
      <c r="A5" s="6" t="s">
        <v>10</v>
      </c>
      <c r="B5" s="7" t="s">
        <v>11</v>
      </c>
      <c r="C5" s="8">
        <f>TODAY()-74</f>
      </c>
      <c r="D5" s="8">
        <f>C5+$E$18</f>
      </c>
      <c r="E5" s="9">
        <v>1440</v>
      </c>
      <c r="F5" s="6" t="s">
        <v>12</v>
      </c>
      <c r="G5" s="9">
        <f>IF(F5="Yes",0,E5)</f>
      </c>
      <c r="H5" s="10">
        <f>IF(OR(F5="Yes",TODAY()&lt;=D5),0,TODAY()-D5)</f>
      </c>
    </row>
    <row r="6" ht="18" customHeight="1" spans="1:8" x14ac:dyDescent="0.25">
      <c r="A6" s="11" t="s">
        <v>13</v>
      </c>
      <c r="B6" s="12" t="s">
        <v>14</v>
      </c>
      <c r="C6" s="13">
        <f>TODAY()-66</f>
      </c>
      <c r="D6" s="13">
        <f>C6+$E$18</f>
      </c>
      <c r="E6" s="14">
        <v>880</v>
      </c>
      <c r="F6" s="11" t="s">
        <v>12</v>
      </c>
      <c r="G6" s="14">
        <f>IF(F6="Yes",0,E6)</f>
      </c>
      <c r="H6" s="15">
        <f>IF(OR(F6="Yes",TODAY()&lt;=D6),0,TODAY()-D6)</f>
      </c>
    </row>
    <row r="7" ht="18" customHeight="1" spans="1:8" x14ac:dyDescent="0.25">
      <c r="A7" s="6" t="s">
        <v>15</v>
      </c>
      <c r="B7" s="7" t="s">
        <v>16</v>
      </c>
      <c r="C7" s="8">
        <f>TODAY()-58</f>
      </c>
      <c r="D7" s="8">
        <f>C7+$E$18</f>
      </c>
      <c r="E7" s="9">
        <v>2100</v>
      </c>
      <c r="F7" s="6" t="s">
        <v>17</v>
      </c>
      <c r="G7" s="9">
        <f>IF(F7="Yes",0,E7)</f>
      </c>
      <c r="H7" s="10">
        <f>IF(OR(F7="Yes",TODAY()&lt;=D7),0,TODAY()-D7)</f>
      </c>
    </row>
    <row r="8" ht="18" customHeight="1" spans="1:8" x14ac:dyDescent="0.25">
      <c r="A8" s="11" t="s">
        <v>18</v>
      </c>
      <c r="B8" s="12" t="s">
        <v>11</v>
      </c>
      <c r="C8" s="13">
        <f>TODAY()-45</f>
      </c>
      <c r="D8" s="13">
        <f>C8+$E$18</f>
      </c>
      <c r="E8" s="14">
        <v>1440</v>
      </c>
      <c r="F8" s="11" t="s">
        <v>12</v>
      </c>
      <c r="G8" s="14">
        <f>IF(F8="Yes",0,E8)</f>
      </c>
      <c r="H8" s="15">
        <f>IF(OR(F8="Yes",TODAY()&lt;=D8),0,TODAY()-D8)</f>
      </c>
    </row>
    <row r="9" ht="18" customHeight="1" spans="1:8" x14ac:dyDescent="0.25">
      <c r="A9" s="6" t="s">
        <v>19</v>
      </c>
      <c r="B9" s="7" t="s">
        <v>20</v>
      </c>
      <c r="C9" s="8">
        <f>TODAY()-38</f>
      </c>
      <c r="D9" s="8">
        <f>C9+$E$18</f>
      </c>
      <c r="E9" s="9">
        <v>675</v>
      </c>
      <c r="F9" s="6" t="s">
        <v>17</v>
      </c>
      <c r="G9" s="9">
        <f>IF(F9="Yes",0,E9)</f>
      </c>
      <c r="H9" s="10">
        <f>IF(OR(F9="Yes",TODAY()&lt;=D9),0,TODAY()-D9)</f>
      </c>
    </row>
    <row r="10" ht="18" customHeight="1" spans="1:8" x14ac:dyDescent="0.25">
      <c r="A10" s="11" t="s">
        <v>21</v>
      </c>
      <c r="B10" s="12" t="s">
        <v>22</v>
      </c>
      <c r="C10" s="13">
        <f>TODAY()-30</f>
      </c>
      <c r="D10" s="13">
        <f>C10+$E$18</f>
      </c>
      <c r="E10" s="14">
        <v>1980</v>
      </c>
      <c r="F10" s="11" t="s">
        <v>17</v>
      </c>
      <c r="G10" s="14">
        <f>IF(F10="Yes",0,E10)</f>
      </c>
      <c r="H10" s="15">
        <f>IF(OR(F10="Yes",TODAY()&lt;=D10),0,TODAY()-D10)</f>
      </c>
    </row>
    <row r="11" ht="18" customHeight="1" spans="1:8" x14ac:dyDescent="0.25">
      <c r="A11" s="6" t="s">
        <v>23</v>
      </c>
      <c r="B11" s="7" t="s">
        <v>14</v>
      </c>
      <c r="C11" s="8">
        <f>TODAY()-21</f>
      </c>
      <c r="D11" s="8">
        <f>C11+$E$18</f>
      </c>
      <c r="E11" s="9">
        <v>540</v>
      </c>
      <c r="F11" s="6" t="s">
        <v>12</v>
      </c>
      <c r="G11" s="9">
        <f>IF(F11="Yes",0,E11)</f>
      </c>
      <c r="H11" s="10">
        <f>IF(OR(F11="Yes",TODAY()&lt;=D11),0,TODAY()-D11)</f>
      </c>
    </row>
    <row r="12" ht="18" customHeight="1" spans="1:8" x14ac:dyDescent="0.25">
      <c r="A12" s="11" t="s">
        <v>24</v>
      </c>
      <c r="B12" s="12" t="s">
        <v>16</v>
      </c>
      <c r="C12" s="13">
        <f>TODAY()-14</f>
      </c>
      <c r="D12" s="13">
        <f>C12+$E$18</f>
      </c>
      <c r="E12" s="14">
        <v>3250</v>
      </c>
      <c r="F12" s="11" t="s">
        <v>17</v>
      </c>
      <c r="G12" s="14">
        <f>IF(F12="Yes",0,E12)</f>
      </c>
      <c r="H12" s="15">
        <f>IF(OR(F12="Yes",TODAY()&lt;=D12),0,TODAY()-D12)</f>
      </c>
    </row>
    <row r="13" ht="18" customHeight="1" spans="1:8" x14ac:dyDescent="0.25">
      <c r="A13" s="6" t="s">
        <v>25</v>
      </c>
      <c r="B13" s="7" t="s">
        <v>26</v>
      </c>
      <c r="C13" s="8">
        <f>TODAY()-8</f>
      </c>
      <c r="D13" s="8">
        <f>C13+$E$18</f>
      </c>
      <c r="E13" s="9">
        <v>1120</v>
      </c>
      <c r="F13" s="6" t="s">
        <v>17</v>
      </c>
      <c r="G13" s="9">
        <f>IF(F13="Yes",0,E13)</f>
      </c>
      <c r="H13" s="10">
        <f>IF(OR(F13="Yes",TODAY()&lt;=D13),0,TODAY()-D13)</f>
      </c>
    </row>
    <row r="14" ht="18" customHeight="1" spans="1:8" x14ac:dyDescent="0.25">
      <c r="A14" s="11" t="s">
        <v>27</v>
      </c>
      <c r="B14" s="12" t="s">
        <v>22</v>
      </c>
      <c r="C14" s="13">
        <f>TODAY()-3</f>
      </c>
      <c r="D14" s="13">
        <f>C14+$E$18</f>
      </c>
      <c r="E14" s="14">
        <v>460</v>
      </c>
      <c r="F14" s="11" t="s">
        <v>17</v>
      </c>
      <c r="G14" s="14">
        <f>IF(F14="Yes",0,E14)</f>
      </c>
      <c r="H14" s="15">
        <f>IF(OR(F14="Yes",TODAY()&lt;=D14),0,TODAY()-D14)</f>
      </c>
    </row>
    <row r="15" ht="20" customHeight="1" spans="1:8" x14ac:dyDescent="0.25">
      <c r="A15" s="16" t="s">
        <v>28</v>
      </c>
      <c r="B15" s="17"/>
      <c r="C15" s="18"/>
      <c r="D15" s="18"/>
      <c r="E15" s="19">
        <f>SUM(E5:E14)</f>
      </c>
      <c r="F15" s="16"/>
      <c r="G15" s="19">
        <f>SUM(G5:G14)</f>
      </c>
      <c r="H15" s="20"/>
    </row>
    <row r="16" ht="8" customHeight="1" spans="6:6" x14ac:dyDescent="0.25"/>
    <row r="17" ht="22" customHeight="1" spans="1:6" x14ac:dyDescent="0.25">
      <c r="A17" s="21" t="s">
        <v>29</v>
      </c>
    </row>
    <row r="18" ht="18" customHeight="1" spans="1:6" x14ac:dyDescent="0.25">
      <c r="A18" s="22" t="s">
        <v>30</v>
      </c>
      <c r="E18" s="23">
        <v>30</v>
      </c>
    </row>
    <row r="19" ht="8" customHeight="1" spans="6:6" x14ac:dyDescent="0.25"/>
    <row r="20" ht="22" customHeight="1" spans="1:6" x14ac:dyDescent="0.25">
      <c r="A20" s="21" t="s">
        <v>31</v>
      </c>
    </row>
    <row r="21" ht="18" customHeight="1" spans="1:7" x14ac:dyDescent="0.25">
      <c r="A21" s="22" t="s">
        <v>32</v>
      </c>
      <c r="G21" s="24">
        <f>SUM(E5:E14)</f>
      </c>
    </row>
    <row r="22" ht="18" customHeight="1" spans="1:7" x14ac:dyDescent="0.25">
      <c r="A22" s="22" t="s">
        <v>33</v>
      </c>
      <c r="G22" s="24">
        <f>SUMIF(F5:F14,"Yes",E5:E14)</f>
      </c>
    </row>
    <row r="23" ht="18" customHeight="1" spans="1:7" x14ac:dyDescent="0.25">
      <c r="A23" s="25" t="s">
        <v>34</v>
      </c>
      <c r="G23" s="26">
        <f>SUM(G5:G14)</f>
      </c>
    </row>
    <row r="24" ht="18" customHeight="1" spans="1:7" x14ac:dyDescent="0.25">
      <c r="A24" s="22" t="s">
        <v>35</v>
      </c>
      <c r="G24" s="27">
        <f>COUNTIF(F5:F14,"No")</f>
      </c>
    </row>
    <row r="25" ht="18" customHeight="1" spans="1:7" x14ac:dyDescent="0.25">
      <c r="A25" s="22" t="s">
        <v>36</v>
      </c>
      <c r="G25" s="27">
        <f>COUNTIF(H5:H14,"&gt;0")</f>
      </c>
    </row>
    <row r="26" ht="18" customHeight="1" spans="1:7" x14ac:dyDescent="0.25">
      <c r="A26" s="22" t="s">
        <v>37</v>
      </c>
      <c r="G26" s="24">
        <f>SUMIF(H5:H14,"&gt;0",G5:G14)</f>
      </c>
    </row>
    <row r="27" ht="18" customHeight="1" spans="1:7" x14ac:dyDescent="0.25">
      <c r="A27" s="22" t="s">
        <v>38</v>
      </c>
      <c r="G27" s="27">
        <f>MAX(H5:H14)</f>
      </c>
    </row>
    <row r="28" spans="6:6" x14ac:dyDescent="0.25"/>
    <row r="29" spans="6:6" x14ac:dyDescent="0.25"/>
    <row r="30" spans="6:6" x14ac:dyDescent="0.25"/>
    <row r="31" spans="6:6" x14ac:dyDescent="0.25"/>
    <row r="32" spans="6:6" x14ac:dyDescent="0.25"/>
    <row r="33" spans="6:6" x14ac:dyDescent="0.25"/>
    <row r="34" spans="6:6" x14ac:dyDescent="0.25"/>
    <row r="35" spans="6:6" x14ac:dyDescent="0.25"/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  <row r="51" spans="6:6" x14ac:dyDescent="0.25"/>
    <row r="52" spans="6:6" x14ac:dyDescent="0.25"/>
    <row r="53" spans="6:6" x14ac:dyDescent="0.25"/>
    <row r="54" spans="6:6" x14ac:dyDescent="0.25"/>
  </sheetData>
  <autoFilter ref="A4:H4"/>
  <mergeCells count="2">
    <mergeCell ref="A1:H1"/>
    <mergeCell ref="A2:H2"/>
  </mergeCells>
  <conditionalFormatting sqref="H5:H14">
    <cfRule type="cellIs" dxfId="0" priority="1" operator="lessThan">
      <formula>0</formula>
    </cfRule>
    <cfRule type="cellIs" dxfId="1" priority="2" operator="greaterThan">
      <formula>0</formula>
    </cfRule>
  </conditionalFormatting>
  <conditionalFormatting sqref="F5:F14">
    <cfRule type="containsText" dxfId="2" priority="1">
      <formula>NOT(ISERROR(SEARCH("Yes",F5)))</formula>
    </cfRule>
    <cfRule type="containsText" dxfId="3" priority="2">
      <formula>NOT(ISERROR(SEARCH("No",F5)))</formula>
    </cfRule>
  </conditionalFormatting>
  <dataValidations count="2">
    <dataValidation type="list" allowBlank="1" sqref="F10:F54">
      <formula1>"Yes,No"</formula1>
    </dataValidation>
    <dataValidation type="list" allowBlank="1" sqref="F5:F54">
      <formula1>"Yes,No"</formula1>
    </dataValidation>
  </dataValidations>
  <pageMargins left="0.4" right="0.4" top="0.5" bottom="0.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ExcelErrorFinder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